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850" windowHeight="8925" activeTab="0"/>
  </bookViews>
  <sheets>
    <sheet name="Stadionbővítő 2005.május 23-tól" sheetId="1" r:id="rId1"/>
    <sheet name="Stadionbővítő 2005.május 22-ig" sheetId="2" r:id="rId2"/>
  </sheets>
  <definedNames/>
  <calcPr fullCalcOnLoad="1"/>
</workbook>
</file>

<file path=xl/sharedStrings.xml><?xml version="1.0" encoding="utf-8"?>
<sst xmlns="http://schemas.openxmlformats.org/spreadsheetml/2006/main" count="70" uniqueCount="31">
  <si>
    <t>Stadion</t>
  </si>
  <si>
    <t>jelenleg</t>
  </si>
  <si>
    <t>bővítés</t>
  </si>
  <si>
    <t>ideális</t>
  </si>
  <si>
    <t>százalék</t>
  </si>
  <si>
    <t>összesen</t>
  </si>
  <si>
    <t>állóhely</t>
  </si>
  <si>
    <t>ülőhely</t>
  </si>
  <si>
    <t>fedett</t>
  </si>
  <si>
    <t>VIP</t>
  </si>
  <si>
    <t>ára</t>
  </si>
  <si>
    <t>alapár</t>
  </si>
  <si>
    <t>egységár</t>
  </si>
  <si>
    <t>ennyi lesz</t>
  </si>
  <si>
    <t>várható legmagasabb jegybevétel</t>
  </si>
  <si>
    <t>Csak írd be az A oszlopba
a jelenlegi felosztást, 
a C7-es cellába,
hogy mekkora stadiont
szeretnél, így képet kapsz
róla, hogy mi az ideális
bővítés és mennyibe kerül,
valamint ebből mekkora
lehet a max. jegybevételed.</t>
  </si>
  <si>
    <t>Stadionbővítés 2005. Május 23-tól                        összeállította: Bagi László, Jászapáti BL menedzsere                 www.bagilaszlo.tar.hu</t>
  </si>
  <si>
    <t>Várható nézőszám:</t>
  </si>
  <si>
    <t>Szurkolói klub létszáma:</t>
  </si>
  <si>
    <t>nyerő széria, jó idő</t>
  </si>
  <si>
    <t>átlagos nézőszám</t>
  </si>
  <si>
    <t>vereségek, esős idő</t>
  </si>
  <si>
    <t>Mivel itt is szerephez jut random-genya úr, így +/- 10%-ot számulunk.</t>
  </si>
  <si>
    <t>legalacsonyabb</t>
  </si>
  <si>
    <r>
      <t>Megjegyzés</t>
    </r>
    <r>
      <rPr>
        <sz val="10"/>
        <color indexed="8"/>
        <rFont val="Arial CE"/>
        <family val="2"/>
      </rPr>
      <t>: a nézőszám-adatok hozzávetőlegesek, aki nem bízik benne, nézze meg a saját meccseinek az átlagát!</t>
    </r>
  </si>
  <si>
    <t>Jegyárak</t>
  </si>
  <si>
    <t>építési költség</t>
  </si>
  <si>
    <t xml:space="preserve">     Heti fenntartási költségek</t>
  </si>
  <si>
    <t xml:space="preserve">legmagasabb </t>
  </si>
  <si>
    <t xml:space="preserve">    módosíotta: Bagi András, Fc Babóca menedzsere</t>
  </si>
  <si>
    <t>Stadionbővítés 2007. November 1-től                        összeállította: Bagi László, Jászapáti BL menedzsere                 hattrick.hezekiah.hu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</si>
</sst>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#,##0.0\ &quot;Ft&quot;;[Red]\-#,##0.0\ &quot;Ft&quot;"/>
    <numFmt numFmtId="167" formatCode="#,##0.00_ ;\-#,##0.00\ "/>
    <numFmt numFmtId="168" formatCode="#,##0.0_ ;\-#,##0.0\ "/>
    <numFmt numFmtId="169" formatCode="#,##0_ ;\-#,##0\ "/>
    <numFmt numFmtId="170" formatCode="_-* #,##0.000\ &quot;Ft&quot;_-;\-* #,##0.000\ &quot;Ft&quot;_-;_-* &quot;-&quot;??\ &quot;Ft&quot;_-;_-@_-"/>
    <numFmt numFmtId="171" formatCode="0.0%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i/>
      <sz val="10"/>
      <name val="Arial CE"/>
      <family val="2"/>
    </font>
    <font>
      <b/>
      <u val="singleAccounting"/>
      <sz val="10"/>
      <name val="Arial CE"/>
      <family val="2"/>
    </font>
    <font>
      <b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i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5" fontId="0" fillId="0" borderId="0" xfId="19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169" fontId="0" fillId="0" borderId="0" xfId="19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9" fontId="0" fillId="0" borderId="0" xfId="21" applyAlignment="1">
      <alignment/>
    </xf>
    <xf numFmtId="171" fontId="0" fillId="0" borderId="0" xfId="21" applyNumberFormat="1" applyAlignment="1">
      <alignment/>
    </xf>
    <xf numFmtId="165" fontId="1" fillId="0" borderId="0" xfId="19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165" fontId="0" fillId="0" borderId="1" xfId="19" applyNumberFormat="1" applyBorder="1" applyAlignment="1">
      <alignment/>
    </xf>
    <xf numFmtId="0" fontId="3" fillId="0" borderId="0" xfId="0" applyFont="1" applyAlignment="1">
      <alignment/>
    </xf>
    <xf numFmtId="169" fontId="3" fillId="2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71" fontId="0" fillId="0" borderId="0" xfId="21" applyNumberFormat="1" applyFill="1" applyBorder="1" applyAlignment="1">
      <alignment/>
    </xf>
    <xf numFmtId="165" fontId="0" fillId="0" borderId="0" xfId="19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19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9" fontId="0" fillId="0" borderId="1" xfId="19" applyNumberFormat="1" applyBorder="1" applyAlignment="1">
      <alignment/>
    </xf>
    <xf numFmtId="9" fontId="0" fillId="0" borderId="1" xfId="21" applyBorder="1" applyAlignment="1">
      <alignment/>
    </xf>
    <xf numFmtId="9" fontId="0" fillId="0" borderId="1" xfId="0" applyNumberFormat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0" fillId="0" borderId="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9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0" fillId="0" borderId="0" xfId="19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/>
    </xf>
    <xf numFmtId="165" fontId="2" fillId="0" borderId="4" xfId="19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4" fillId="0" borderId="6" xfId="19" applyNumberFormat="1" applyFont="1" applyFill="1" applyBorder="1" applyAlignment="1">
      <alignment horizontal="center"/>
    </xf>
    <xf numFmtId="165" fontId="4" fillId="0" borderId="7" xfId="19" applyNumberFormat="1" applyFont="1" applyFill="1" applyBorder="1" applyAlignment="1">
      <alignment horizontal="center"/>
    </xf>
    <xf numFmtId="165" fontId="2" fillId="0" borderId="0" xfId="19" applyNumberFormat="1" applyFont="1" applyFill="1" applyBorder="1" applyAlignment="1">
      <alignment horizontal="left"/>
    </xf>
    <xf numFmtId="3" fontId="8" fillId="0" borderId="6" xfId="19" applyNumberFormat="1" applyFont="1" applyFill="1" applyBorder="1" applyAlignment="1">
      <alignment horizontal="center"/>
    </xf>
    <xf numFmtId="3" fontId="8" fillId="0" borderId="7" xfId="19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4" fillId="0" borderId="6" xfId="19" applyNumberFormat="1" applyFont="1" applyFill="1" applyBorder="1" applyAlignment="1">
      <alignment horizontal="left"/>
    </xf>
    <xf numFmtId="165" fontId="4" fillId="0" borderId="7" xfId="19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7" fillId="0" borderId="6" xfId="19" applyNumberFormat="1" applyFont="1" applyFill="1" applyBorder="1" applyAlignment="1">
      <alignment horizontal="center"/>
    </xf>
    <xf numFmtId="3" fontId="7" fillId="0" borderId="7" xfId="19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2" fillId="0" borderId="6" xfId="19" applyNumberFormat="1" applyFont="1" applyFill="1" applyBorder="1" applyAlignment="1">
      <alignment horizontal="center"/>
    </xf>
    <xf numFmtId="165" fontId="2" fillId="0" borderId="7" xfId="19" applyNumberFormat="1" applyFont="1" applyFill="1" applyBorder="1" applyAlignment="1">
      <alignment horizontal="center"/>
    </xf>
    <xf numFmtId="165" fontId="6" fillId="0" borderId="0" xfId="19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169" fontId="0" fillId="3" borderId="0" xfId="19" applyNumberFormat="1" applyFill="1" applyAlignment="1">
      <alignment/>
    </xf>
    <xf numFmtId="169" fontId="0" fillId="3" borderId="1" xfId="19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8" sqref="A8"/>
    </sheetView>
  </sheetViews>
  <sheetFormatPr defaultColWidth="9.00390625" defaultRowHeight="12.75"/>
  <cols>
    <col min="1" max="2" width="10.75390625" style="0" customWidth="1"/>
    <col min="3" max="3" width="12.75390625" style="0" customWidth="1"/>
    <col min="4" max="6" width="10.75390625" style="0" customWidth="1"/>
    <col min="7" max="7" width="15.75390625" style="0" customWidth="1"/>
    <col min="8" max="9" width="18.75390625" style="0" customWidth="1"/>
    <col min="10" max="10" width="10.75390625" style="0" customWidth="1"/>
  </cols>
  <sheetData>
    <row r="1" spans="1:4" ht="12.75">
      <c r="A1" s="7" t="s">
        <v>0</v>
      </c>
      <c r="B1" s="7" t="s">
        <v>1</v>
      </c>
      <c r="C1" s="7" t="s">
        <v>3</v>
      </c>
      <c r="D1" s="7" t="s">
        <v>3</v>
      </c>
    </row>
    <row r="2" spans="1:10" ht="13.5" thickBot="1">
      <c r="A2" s="26" t="s">
        <v>1</v>
      </c>
      <c r="B2" s="26" t="s">
        <v>4</v>
      </c>
      <c r="C2" s="26" t="s">
        <v>2</v>
      </c>
      <c r="D2" s="26" t="s">
        <v>4</v>
      </c>
      <c r="F2" s="7" t="s">
        <v>2</v>
      </c>
      <c r="G2" s="7" t="s">
        <v>13</v>
      </c>
      <c r="H2" s="7" t="s">
        <v>4</v>
      </c>
      <c r="I2" s="7" t="s">
        <v>26</v>
      </c>
      <c r="J2" s="7" t="s">
        <v>12</v>
      </c>
    </row>
    <row r="3" spans="1:11" ht="12.75">
      <c r="A3" s="84">
        <v>1</v>
      </c>
      <c r="B3" s="8">
        <f>A3/$A$7</f>
        <v>0.25</v>
      </c>
      <c r="C3">
        <f>$C$7*D3</f>
        <v>63</v>
      </c>
      <c r="D3" s="4">
        <v>0.63</v>
      </c>
      <c r="E3" t="s">
        <v>6</v>
      </c>
      <c r="F3" s="15">
        <f>C3-A3</f>
        <v>62</v>
      </c>
      <c r="G3" s="6">
        <f>A3+F3</f>
        <v>63</v>
      </c>
      <c r="H3" s="9">
        <f>G3/$G$7</f>
        <v>0.63</v>
      </c>
      <c r="I3" s="1">
        <f>F3*J3</f>
        <v>558000</v>
      </c>
      <c r="J3" s="1">
        <v>9000</v>
      </c>
      <c r="K3" s="4"/>
    </row>
    <row r="4" spans="1:11" ht="12.75">
      <c r="A4" s="84">
        <v>1</v>
      </c>
      <c r="B4" s="8">
        <f>A4/$A$7</f>
        <v>0.25</v>
      </c>
      <c r="C4">
        <f>$C$7*D4</f>
        <v>25</v>
      </c>
      <c r="D4" s="4">
        <v>0.25</v>
      </c>
      <c r="E4" t="s">
        <v>7</v>
      </c>
      <c r="F4" s="15">
        <f>C4-A4</f>
        <v>24</v>
      </c>
      <c r="G4" s="6">
        <f>A4+F4</f>
        <v>25</v>
      </c>
      <c r="H4" s="9">
        <f>G4/$G$7</f>
        <v>0.25</v>
      </c>
      <c r="I4" s="1">
        <f>F4*J4</f>
        <v>360000</v>
      </c>
      <c r="J4" s="40">
        <v>15000</v>
      </c>
      <c r="K4" s="4"/>
    </row>
    <row r="5" spans="1:11" ht="12.75">
      <c r="A5" s="84">
        <v>1</v>
      </c>
      <c r="B5" s="8">
        <f>A5/$A$7</f>
        <v>0.25</v>
      </c>
      <c r="C5">
        <f>$C$7*D5</f>
        <v>10</v>
      </c>
      <c r="D5" s="4">
        <v>0.1</v>
      </c>
      <c r="E5" t="s">
        <v>8</v>
      </c>
      <c r="F5" s="15">
        <f>C5-A5</f>
        <v>9</v>
      </c>
      <c r="G5" s="6">
        <f>A5+F5</f>
        <v>10</v>
      </c>
      <c r="H5" s="9">
        <f>G5/$G$7</f>
        <v>0.1</v>
      </c>
      <c r="I5" s="1">
        <f>F5*J5</f>
        <v>162000</v>
      </c>
      <c r="J5" s="1">
        <v>18000</v>
      </c>
      <c r="K5" s="4"/>
    </row>
    <row r="6" spans="1:11" ht="13.5" thickBot="1">
      <c r="A6" s="85">
        <v>1</v>
      </c>
      <c r="B6" s="28">
        <f>A6/$A$7</f>
        <v>0.25</v>
      </c>
      <c r="C6" s="11">
        <f>$C$7*D6</f>
        <v>2</v>
      </c>
      <c r="D6" s="29">
        <v>0.02</v>
      </c>
      <c r="E6" t="s">
        <v>9</v>
      </c>
      <c r="F6" s="30">
        <f>C6-A6</f>
        <v>1</v>
      </c>
      <c r="G6" s="31">
        <f>A6+F6</f>
        <v>2</v>
      </c>
      <c r="H6" s="9">
        <f>G6/$G$7</f>
        <v>0.02</v>
      </c>
      <c r="I6" s="13">
        <f>F6*J6</f>
        <v>60000</v>
      </c>
      <c r="J6" s="1">
        <v>60000</v>
      </c>
      <c r="K6" s="4"/>
    </row>
    <row r="7" spans="1:10" ht="12.75">
      <c r="A7" s="6">
        <f>SUM(A3:A6)</f>
        <v>4</v>
      </c>
      <c r="B7" s="8">
        <f>A7/$A$7</f>
        <v>1</v>
      </c>
      <c r="C7" s="83">
        <v>100</v>
      </c>
      <c r="E7" s="45" t="s">
        <v>5</v>
      </c>
      <c r="F7" s="14">
        <f>SUM(F3:F6)</f>
        <v>96</v>
      </c>
      <c r="G7">
        <f>SUM(G3:G6)</f>
        <v>100</v>
      </c>
      <c r="H7" s="8">
        <f>G7/$G$7</f>
        <v>1</v>
      </c>
      <c r="I7" s="1">
        <f>SUM(I3:I6)</f>
        <v>1140000</v>
      </c>
      <c r="J7" s="1"/>
    </row>
    <row r="8" spans="8:9" ht="13.5" thickBot="1">
      <c r="H8" t="s">
        <v>11</v>
      </c>
      <c r="I8" s="13">
        <v>2000000</v>
      </c>
    </row>
    <row r="9" spans="2:10" ht="12.75" customHeight="1">
      <c r="B9" s="74" t="s">
        <v>15</v>
      </c>
      <c r="C9" s="75"/>
      <c r="D9" s="76"/>
      <c r="E9" s="20"/>
      <c r="F9" s="20"/>
      <c r="H9" s="12" t="s">
        <v>5</v>
      </c>
      <c r="I9" s="25">
        <f>SUM(I7:I8)</f>
        <v>3140000</v>
      </c>
      <c r="J9" s="3"/>
    </row>
    <row r="10" spans="2:10" ht="12.75">
      <c r="B10" s="77"/>
      <c r="C10" s="78"/>
      <c r="D10" s="79"/>
      <c r="E10" s="19"/>
      <c r="F10" s="19"/>
      <c r="H10" s="3"/>
      <c r="I10" s="3"/>
      <c r="J10" s="3"/>
    </row>
    <row r="11" spans="2:9" ht="15">
      <c r="B11" s="77"/>
      <c r="C11" s="78"/>
      <c r="D11" s="79"/>
      <c r="E11" s="70" t="s">
        <v>14</v>
      </c>
      <c r="F11" s="70"/>
      <c r="G11" s="70"/>
      <c r="H11" s="41" t="s">
        <v>25</v>
      </c>
      <c r="I11" s="23" t="s">
        <v>27</v>
      </c>
    </row>
    <row r="12" spans="2:10" ht="12.75">
      <c r="B12" s="77"/>
      <c r="C12" s="78"/>
      <c r="D12" s="79"/>
      <c r="E12" t="s">
        <v>6</v>
      </c>
      <c r="F12" s="6">
        <f>G3</f>
        <v>63</v>
      </c>
      <c r="G12" s="1">
        <f>F12*H12</f>
        <v>81900</v>
      </c>
      <c r="H12" s="1">
        <v>1300</v>
      </c>
      <c r="I12" s="42">
        <f>F12*J12</f>
        <v>6300</v>
      </c>
      <c r="J12" s="23">
        <v>100</v>
      </c>
    </row>
    <row r="13" spans="2:10" ht="12.75">
      <c r="B13" s="77"/>
      <c r="C13" s="78"/>
      <c r="D13" s="79"/>
      <c r="E13" t="s">
        <v>7</v>
      </c>
      <c r="F13" s="6">
        <f>G4</f>
        <v>25</v>
      </c>
      <c r="G13" s="1">
        <f>F13*H13</f>
        <v>47500</v>
      </c>
      <c r="H13" s="1">
        <v>1900</v>
      </c>
      <c r="I13" s="42">
        <f>F13*J13</f>
        <v>3500</v>
      </c>
      <c r="J13" s="23">
        <v>140</v>
      </c>
    </row>
    <row r="14" spans="2:10" ht="12.75">
      <c r="B14" s="77"/>
      <c r="C14" s="78"/>
      <c r="D14" s="79"/>
      <c r="E14" t="s">
        <v>8</v>
      </c>
      <c r="F14" s="6">
        <f>G5</f>
        <v>10</v>
      </c>
      <c r="G14" s="1">
        <f>F14*H14</f>
        <v>26000</v>
      </c>
      <c r="H14" s="1">
        <v>2600</v>
      </c>
      <c r="I14" s="42">
        <f>F14*J14</f>
        <v>2000</v>
      </c>
      <c r="J14" s="23">
        <v>200</v>
      </c>
    </row>
    <row r="15" spans="2:10" ht="13.5" thickBot="1">
      <c r="B15" s="77"/>
      <c r="C15" s="78"/>
      <c r="D15" s="79"/>
      <c r="E15" t="s">
        <v>9</v>
      </c>
      <c r="F15" s="6">
        <f>G6</f>
        <v>2</v>
      </c>
      <c r="G15" s="13">
        <f>F15*H15</f>
        <v>13000</v>
      </c>
      <c r="H15" s="1">
        <v>6500</v>
      </c>
      <c r="I15" s="44">
        <f>F15*J15</f>
        <v>1000</v>
      </c>
      <c r="J15" s="23">
        <v>500</v>
      </c>
    </row>
    <row r="16" spans="2:10" ht="12.75">
      <c r="B16" s="77"/>
      <c r="C16" s="78"/>
      <c r="D16" s="79"/>
      <c r="E16" s="2" t="s">
        <v>5</v>
      </c>
      <c r="G16" s="10">
        <f>SUM(G12:G15)</f>
        <v>168400</v>
      </c>
      <c r="I16" s="43">
        <f>SUM(I12:I15)</f>
        <v>12800</v>
      </c>
      <c r="J16" s="24"/>
    </row>
    <row r="17" spans="1:7" ht="13.5" customHeight="1" thickBot="1">
      <c r="A17" s="32"/>
      <c r="B17" s="80"/>
      <c r="C17" s="81"/>
      <c r="D17" s="82"/>
      <c r="E17" s="32"/>
      <c r="F17" s="34"/>
      <c r="G17" s="33"/>
    </row>
    <row r="18" ht="13.5" thickBot="1"/>
    <row r="19" spans="1:10" ht="13.5" thickBot="1">
      <c r="A19" s="71" t="s">
        <v>30</v>
      </c>
      <c r="B19" s="72"/>
      <c r="C19" s="72"/>
      <c r="D19" s="72"/>
      <c r="E19" s="72"/>
      <c r="F19" s="72"/>
      <c r="G19" s="72"/>
      <c r="H19" s="72"/>
      <c r="I19" s="72"/>
      <c r="J19" s="73"/>
    </row>
    <row r="20" spans="1:10" ht="13.5" thickBot="1">
      <c r="A20" s="32"/>
      <c r="B20" s="34"/>
      <c r="C20" s="33"/>
      <c r="D20" s="33"/>
      <c r="E20" s="46" t="s">
        <v>29</v>
      </c>
      <c r="F20" s="47"/>
      <c r="G20" s="48"/>
      <c r="H20" s="49"/>
      <c r="I20" s="49"/>
      <c r="J20" s="50"/>
    </row>
    <row r="21" spans="1:7" ht="12.75">
      <c r="A21" s="32"/>
      <c r="B21" s="51" t="s">
        <v>18</v>
      </c>
      <c r="C21" s="52"/>
      <c r="D21" s="36">
        <v>2291</v>
      </c>
      <c r="E21" s="32"/>
      <c r="F21" s="34"/>
      <c r="G21" s="33"/>
    </row>
    <row r="22" spans="1:7" ht="12.75">
      <c r="A22" s="32"/>
      <c r="F22" s="34"/>
      <c r="G22" s="33"/>
    </row>
    <row r="23" spans="1:8" ht="12.75">
      <c r="A23" s="32"/>
      <c r="B23" s="60" t="s">
        <v>17</v>
      </c>
      <c r="C23" s="61"/>
      <c r="D23" s="66" t="s">
        <v>19</v>
      </c>
      <c r="E23" s="67"/>
      <c r="F23" s="68" t="s">
        <v>20</v>
      </c>
      <c r="G23" s="69"/>
      <c r="H23" s="37" t="s">
        <v>21</v>
      </c>
    </row>
    <row r="24" spans="1:8" ht="12.75">
      <c r="A24" s="32"/>
      <c r="D24" s="56">
        <f>D21*28</f>
        <v>64148</v>
      </c>
      <c r="E24" s="57"/>
      <c r="F24" s="64">
        <f>INT(AVERAGE(H24,D24))</f>
        <v>50402</v>
      </c>
      <c r="G24" s="65"/>
      <c r="H24" s="38">
        <f>D21*16</f>
        <v>36656</v>
      </c>
    </row>
    <row r="25" spans="1:8" ht="12.75">
      <c r="A25" s="32"/>
      <c r="B25" s="53" t="s">
        <v>22</v>
      </c>
      <c r="C25" s="53"/>
      <c r="D25" s="53"/>
      <c r="E25" s="53"/>
      <c r="F25" s="53"/>
      <c r="G25" s="53"/>
      <c r="H25" s="53"/>
    </row>
    <row r="26" spans="1:8" ht="12.75">
      <c r="A26" s="32"/>
      <c r="B26" s="34"/>
      <c r="D26" s="62" t="s">
        <v>28</v>
      </c>
      <c r="E26" s="63"/>
      <c r="F26" s="51" t="s">
        <v>20</v>
      </c>
      <c r="G26" s="52"/>
      <c r="H26" s="39" t="s">
        <v>23</v>
      </c>
    </row>
    <row r="27" spans="1:8" ht="12.75">
      <c r="A27" s="32"/>
      <c r="B27" s="34"/>
      <c r="D27" s="56">
        <f>INT(D24*110%)</f>
        <v>70562</v>
      </c>
      <c r="E27" s="57"/>
      <c r="F27" s="54">
        <f>INT(AVERAGE(H27,D27))</f>
        <v>51776</v>
      </c>
      <c r="G27" s="55"/>
      <c r="H27" s="38">
        <f>INT(H24*90%)</f>
        <v>32990</v>
      </c>
    </row>
    <row r="28" spans="1:7" ht="12.75">
      <c r="A28" s="33"/>
      <c r="B28" s="34"/>
      <c r="F28" s="34"/>
      <c r="G28" s="33"/>
    </row>
    <row r="29" spans="1:10" ht="12.75">
      <c r="A29" s="33"/>
      <c r="B29" s="58" t="s">
        <v>24</v>
      </c>
      <c r="C29" s="59"/>
      <c r="D29" s="59"/>
      <c r="E29" s="59"/>
      <c r="F29" s="59"/>
      <c r="G29" s="59"/>
      <c r="H29" s="59"/>
      <c r="I29" s="59"/>
      <c r="J29" s="59"/>
    </row>
    <row r="30" spans="1:7" ht="12.75">
      <c r="A30" s="33"/>
      <c r="B30" s="34"/>
      <c r="F30" s="35"/>
      <c r="G30" s="33"/>
    </row>
    <row r="31" spans="1:7" ht="12.75">
      <c r="A31" s="33"/>
      <c r="B31" s="33"/>
      <c r="F31" s="33"/>
      <c r="G31" s="33"/>
    </row>
    <row r="34" ht="12.75">
      <c r="B34" s="1"/>
    </row>
  </sheetData>
  <mergeCells count="15">
    <mergeCell ref="E11:G11"/>
    <mergeCell ref="A19:J19"/>
    <mergeCell ref="B9:D17"/>
    <mergeCell ref="B29:J29"/>
    <mergeCell ref="B23:C23"/>
    <mergeCell ref="D26:E26"/>
    <mergeCell ref="F26:G26"/>
    <mergeCell ref="F24:G24"/>
    <mergeCell ref="D23:E23"/>
    <mergeCell ref="F23:G23"/>
    <mergeCell ref="D24:E24"/>
    <mergeCell ref="B21:C21"/>
    <mergeCell ref="B25:H25"/>
    <mergeCell ref="F27:G27"/>
    <mergeCell ref="D27:E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7" sqref="C7"/>
    </sheetView>
  </sheetViews>
  <sheetFormatPr defaultColWidth="9.00390625" defaultRowHeight="12.75"/>
  <cols>
    <col min="1" max="1" width="10.25390625" style="0" customWidth="1"/>
    <col min="3" max="3" width="11.625" style="0" customWidth="1"/>
    <col min="5" max="5" width="13.625" style="0" bestFit="1" customWidth="1"/>
    <col min="6" max="6" width="11.125" style="0" customWidth="1"/>
    <col min="7" max="7" width="12.125" style="0" customWidth="1"/>
    <col min="8" max="8" width="17.125" style="0" customWidth="1"/>
    <col min="9" max="9" width="17.00390625" style="0" customWidth="1"/>
    <col min="10" max="10" width="14.625" style="0" bestFit="1" customWidth="1"/>
  </cols>
  <sheetData>
    <row r="1" spans="1:4" ht="12.75">
      <c r="A1" s="7" t="s">
        <v>0</v>
      </c>
      <c r="B1" s="7" t="s">
        <v>1</v>
      </c>
      <c r="C1" s="7" t="s">
        <v>3</v>
      </c>
      <c r="D1" s="7" t="s">
        <v>3</v>
      </c>
    </row>
    <row r="2" spans="1:10" ht="13.5" thickBot="1">
      <c r="A2" s="26" t="s">
        <v>1</v>
      </c>
      <c r="B2" s="26" t="s">
        <v>4</v>
      </c>
      <c r="C2" s="26" t="s">
        <v>2</v>
      </c>
      <c r="D2" s="26" t="s">
        <v>4</v>
      </c>
      <c r="F2" s="7" t="s">
        <v>2</v>
      </c>
      <c r="G2" s="7" t="s">
        <v>13</v>
      </c>
      <c r="H2" s="7" t="s">
        <v>4</v>
      </c>
      <c r="I2" s="7" t="s">
        <v>10</v>
      </c>
      <c r="J2" s="7" t="s">
        <v>12</v>
      </c>
    </row>
    <row r="3" spans="1:10" ht="12.75">
      <c r="A3" s="5">
        <v>8000</v>
      </c>
      <c r="B3" s="8">
        <f>A3/$A$7</f>
        <v>0.6666666666666666</v>
      </c>
      <c r="C3">
        <f>$C$7*D3</f>
        <v>8820</v>
      </c>
      <c r="D3" s="4">
        <v>0.63</v>
      </c>
      <c r="E3" t="s">
        <v>6</v>
      </c>
      <c r="F3" s="15">
        <f>C3-A3</f>
        <v>820</v>
      </c>
      <c r="G3" s="6">
        <f>A3+F3</f>
        <v>8820</v>
      </c>
      <c r="H3" s="9">
        <f>G3/$G$7</f>
        <v>0.63</v>
      </c>
      <c r="I3" s="1">
        <f>F3*J3</f>
        <v>4920000</v>
      </c>
      <c r="J3" s="1">
        <v>6000</v>
      </c>
    </row>
    <row r="4" spans="1:10" ht="12.75">
      <c r="A4" s="5">
        <v>3000</v>
      </c>
      <c r="B4" s="8">
        <f>A4/$A$7</f>
        <v>0.25</v>
      </c>
      <c r="C4">
        <f>$C$7*D4</f>
        <v>3500</v>
      </c>
      <c r="D4" s="4">
        <v>0.25</v>
      </c>
      <c r="E4" t="s">
        <v>7</v>
      </c>
      <c r="F4" s="15">
        <f>C4-A4</f>
        <v>500</v>
      </c>
      <c r="G4" s="6">
        <f>A4+F4</f>
        <v>3500</v>
      </c>
      <c r="H4" s="9">
        <f>G4/$G$7</f>
        <v>0.25</v>
      </c>
      <c r="I4" s="1">
        <f>F4*J4</f>
        <v>5000000</v>
      </c>
      <c r="J4" s="1">
        <v>10000</v>
      </c>
    </row>
    <row r="5" spans="1:10" ht="12.75">
      <c r="A5" s="5">
        <v>1000</v>
      </c>
      <c r="B5" s="8">
        <f>A5/$A$7</f>
        <v>0.08333333333333333</v>
      </c>
      <c r="C5">
        <f>$C$7*D5</f>
        <v>1400</v>
      </c>
      <c r="D5" s="4">
        <v>0.1</v>
      </c>
      <c r="E5" t="s">
        <v>8</v>
      </c>
      <c r="F5" s="15">
        <f>C5-A5</f>
        <v>400</v>
      </c>
      <c r="G5" s="6">
        <f>A5+F5</f>
        <v>1400</v>
      </c>
      <c r="H5" s="9">
        <f>G5/$G$7</f>
        <v>0.1</v>
      </c>
      <c r="I5" s="1">
        <f>F5*J5</f>
        <v>4800000</v>
      </c>
      <c r="J5" s="1">
        <v>12000</v>
      </c>
    </row>
    <row r="6" spans="1:10" ht="13.5" thickBot="1">
      <c r="A6" s="27"/>
      <c r="B6" s="28">
        <f>A6/$A$7</f>
        <v>0</v>
      </c>
      <c r="C6" s="11">
        <f>$C$7*D6</f>
        <v>280</v>
      </c>
      <c r="D6" s="29">
        <v>0.02</v>
      </c>
      <c r="E6" t="s">
        <v>9</v>
      </c>
      <c r="F6" s="30">
        <f>C6-A6</f>
        <v>280</v>
      </c>
      <c r="G6" s="31">
        <f>A6+F6</f>
        <v>280</v>
      </c>
      <c r="H6" s="9">
        <f>G6/$G$7</f>
        <v>0.02</v>
      </c>
      <c r="I6" s="13">
        <f>F6*J6</f>
        <v>11200000</v>
      </c>
      <c r="J6" s="1">
        <v>40000</v>
      </c>
    </row>
    <row r="7" spans="1:10" ht="12.75">
      <c r="A7" s="6">
        <f>SUM(A3:A6)</f>
        <v>12000</v>
      </c>
      <c r="B7" s="8">
        <f>A7/$A$7</f>
        <v>1</v>
      </c>
      <c r="C7" s="14">
        <v>14000</v>
      </c>
      <c r="E7" t="s">
        <v>5</v>
      </c>
      <c r="F7" s="14">
        <f>SUM(F3:F6)</f>
        <v>2000</v>
      </c>
      <c r="G7">
        <f>SUM(G3:G6)</f>
        <v>14000</v>
      </c>
      <c r="H7" s="8">
        <f>G7/$G$7</f>
        <v>1</v>
      </c>
      <c r="I7" s="1">
        <f>SUM(I3:I6)</f>
        <v>25920000</v>
      </c>
      <c r="J7" s="1"/>
    </row>
    <row r="8" spans="8:9" ht="13.5" thickBot="1">
      <c r="H8" t="s">
        <v>11</v>
      </c>
      <c r="I8" s="13">
        <v>12000000</v>
      </c>
    </row>
    <row r="9" spans="2:10" ht="12.75" customHeight="1">
      <c r="B9" s="74" t="s">
        <v>15</v>
      </c>
      <c r="C9" s="75"/>
      <c r="D9" s="76"/>
      <c r="E9" s="20"/>
      <c r="F9" s="20"/>
      <c r="H9" s="12" t="s">
        <v>5</v>
      </c>
      <c r="I9" s="25">
        <f>SUM(I7:I8)</f>
        <v>37920000</v>
      </c>
      <c r="J9" s="3"/>
    </row>
    <row r="10" spans="2:10" ht="12.75">
      <c r="B10" s="77"/>
      <c r="C10" s="78"/>
      <c r="D10" s="79"/>
      <c r="E10" s="19"/>
      <c r="F10" s="19"/>
      <c r="H10" s="3"/>
      <c r="I10" s="3"/>
      <c r="J10" s="3"/>
    </row>
    <row r="11" spans="2:10" ht="15">
      <c r="B11" s="77"/>
      <c r="C11" s="78"/>
      <c r="D11" s="79"/>
      <c r="E11" s="70" t="s">
        <v>14</v>
      </c>
      <c r="F11" s="70"/>
      <c r="G11" s="70"/>
      <c r="I11" t="s">
        <v>12</v>
      </c>
      <c r="J11" s="23"/>
    </row>
    <row r="12" spans="2:10" ht="12.75">
      <c r="B12" s="77"/>
      <c r="C12" s="78"/>
      <c r="D12" s="79"/>
      <c r="E12" s="19"/>
      <c r="F12" t="s">
        <v>6</v>
      </c>
      <c r="G12" s="6">
        <f>G3</f>
        <v>8820</v>
      </c>
      <c r="H12" s="1">
        <f>G12*I12</f>
        <v>9702000</v>
      </c>
      <c r="I12" s="1">
        <v>1100</v>
      </c>
      <c r="J12" s="23"/>
    </row>
    <row r="13" spans="2:10" ht="12.75">
      <c r="B13" s="77"/>
      <c r="C13" s="78"/>
      <c r="D13" s="79"/>
      <c r="E13" s="19"/>
      <c r="F13" t="s">
        <v>7</v>
      </c>
      <c r="G13" s="6">
        <f>G4</f>
        <v>3500</v>
      </c>
      <c r="H13" s="1">
        <f>G13*I13</f>
        <v>5600000</v>
      </c>
      <c r="I13" s="1">
        <v>1600</v>
      </c>
      <c r="J13" s="23"/>
    </row>
    <row r="14" spans="2:10" ht="12.75">
      <c r="B14" s="77"/>
      <c r="C14" s="78"/>
      <c r="D14" s="79"/>
      <c r="E14" s="19"/>
      <c r="F14" t="s">
        <v>8</v>
      </c>
      <c r="G14" s="6">
        <f>G5</f>
        <v>1400</v>
      </c>
      <c r="H14" s="1">
        <f>G14*I14</f>
        <v>3080000</v>
      </c>
      <c r="I14" s="1">
        <v>2200</v>
      </c>
      <c r="J14" s="23"/>
    </row>
    <row r="15" spans="2:10" ht="13.5" thickBot="1">
      <c r="B15" s="77"/>
      <c r="C15" s="78"/>
      <c r="D15" s="79"/>
      <c r="E15" s="19"/>
      <c r="F15" t="s">
        <v>9</v>
      </c>
      <c r="G15" s="6">
        <f>G6</f>
        <v>280</v>
      </c>
      <c r="H15" s="13">
        <f>G15*I15</f>
        <v>1540000</v>
      </c>
      <c r="I15" s="1">
        <v>5500</v>
      </c>
      <c r="J15" s="23"/>
    </row>
    <row r="16" spans="2:10" ht="12.75">
      <c r="B16" s="77"/>
      <c r="C16" s="78"/>
      <c r="D16" s="79"/>
      <c r="E16" s="22"/>
      <c r="F16" s="2" t="s">
        <v>5</v>
      </c>
      <c r="H16" s="10">
        <f>SUM(H12:H15)</f>
        <v>19922000</v>
      </c>
      <c r="J16" s="24"/>
    </row>
    <row r="17" spans="1:6" ht="12.75" customHeight="1" thickBot="1">
      <c r="A17" s="20"/>
      <c r="B17" s="80"/>
      <c r="C17" s="81"/>
      <c r="D17" s="82"/>
      <c r="E17" s="20"/>
      <c r="F17" s="20"/>
    </row>
    <row r="18" spans="1:6" ht="13.5" thickBot="1">
      <c r="A18" s="20"/>
      <c r="B18" s="20"/>
      <c r="C18" s="20"/>
      <c r="D18" s="20"/>
      <c r="E18" s="20"/>
      <c r="F18" s="20"/>
    </row>
    <row r="19" spans="1:10" ht="13.5" thickBot="1">
      <c r="A19" s="71" t="s">
        <v>16</v>
      </c>
      <c r="B19" s="72"/>
      <c r="C19" s="72"/>
      <c r="D19" s="72"/>
      <c r="E19" s="72"/>
      <c r="F19" s="72"/>
      <c r="G19" s="72"/>
      <c r="H19" s="72"/>
      <c r="I19" s="72"/>
      <c r="J19" s="73"/>
    </row>
    <row r="20" spans="1:6" ht="12.75">
      <c r="A20" s="20"/>
      <c r="B20" s="16"/>
      <c r="C20" s="17"/>
      <c r="D20" s="18"/>
      <c r="E20" s="19"/>
      <c r="F20" s="19"/>
    </row>
    <row r="21" spans="1:4" ht="12.75">
      <c r="A21" s="20"/>
      <c r="B21" s="16"/>
      <c r="C21" s="17"/>
      <c r="D21" s="18"/>
    </row>
    <row r="22" spans="1:4" ht="12.75">
      <c r="A22" s="20"/>
      <c r="B22" s="16"/>
      <c r="C22" s="17"/>
      <c r="D22" s="18"/>
    </row>
    <row r="23" spans="1:4" ht="12.75">
      <c r="A23" s="20"/>
      <c r="B23" s="20"/>
      <c r="C23" s="21"/>
      <c r="D23" s="18"/>
    </row>
    <row r="24" spans="1:4" ht="12.75">
      <c r="A24" s="20"/>
      <c r="B24" s="20"/>
      <c r="C24" s="20"/>
      <c r="D24" s="20"/>
    </row>
    <row r="25" spans="1:4" ht="12.75">
      <c r="A25" s="20"/>
      <c r="B25" s="20"/>
      <c r="C25" s="20"/>
      <c r="D25" s="20"/>
    </row>
    <row r="26" spans="1:4" ht="3.75" customHeight="1">
      <c r="A26" s="20"/>
      <c r="B26" s="20"/>
      <c r="C26" s="20"/>
      <c r="D26" s="20"/>
    </row>
    <row r="27" spans="1:4" ht="12.75">
      <c r="A27" s="20"/>
      <c r="B27" s="20"/>
      <c r="C27" s="20"/>
      <c r="D27" s="20"/>
    </row>
    <row r="28" spans="1:4" ht="12.75">
      <c r="A28" s="20"/>
      <c r="B28" s="16"/>
      <c r="C28" s="17"/>
      <c r="D28" s="18"/>
    </row>
    <row r="29" spans="1:4" ht="12.75">
      <c r="A29" s="20"/>
      <c r="B29" s="16"/>
      <c r="C29" s="17"/>
      <c r="D29" s="18"/>
    </row>
    <row r="30" spans="1:6" ht="12.75">
      <c r="A30" s="20"/>
      <c r="B30" s="16"/>
      <c r="C30" s="17"/>
      <c r="D30" s="18"/>
      <c r="E30" s="19"/>
      <c r="F30" s="19"/>
    </row>
    <row r="31" spans="1:6" ht="12.75">
      <c r="A31" s="20"/>
      <c r="B31" s="16"/>
      <c r="C31" s="17"/>
      <c r="D31" s="18"/>
      <c r="E31" s="19"/>
      <c r="F31" s="19"/>
    </row>
    <row r="32" spans="1:6" ht="12.75">
      <c r="A32" s="20"/>
      <c r="B32" s="20"/>
      <c r="C32" s="21"/>
      <c r="D32" s="18"/>
      <c r="E32" s="19"/>
      <c r="F32" s="20"/>
    </row>
    <row r="33" spans="1:6" ht="12.75">
      <c r="A33" s="20"/>
      <c r="B33" s="20"/>
      <c r="C33" s="20"/>
      <c r="D33" s="20"/>
      <c r="E33" s="19"/>
      <c r="F33" s="20"/>
    </row>
    <row r="34" spans="1:6" ht="12.75">
      <c r="A34" s="20"/>
      <c r="B34" s="20"/>
      <c r="C34" s="20"/>
      <c r="D34" s="20"/>
      <c r="E34" s="22"/>
      <c r="F34" s="20"/>
    </row>
  </sheetData>
  <mergeCells count="3">
    <mergeCell ref="E11:G11"/>
    <mergeCell ref="A19:J19"/>
    <mergeCell ref="B9:D1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Jászapáti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Tanár</dc:creator>
  <cp:keywords/>
  <dc:description/>
  <cp:lastModifiedBy>Agilar</cp:lastModifiedBy>
  <dcterms:created xsi:type="dcterms:W3CDTF">2005-02-17T09:13:35Z</dcterms:created>
  <dcterms:modified xsi:type="dcterms:W3CDTF">2007-11-09T15:15:38Z</dcterms:modified>
  <cp:category/>
  <cp:version/>
  <cp:contentType/>
  <cp:contentStatus/>
</cp:coreProperties>
</file>